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<sst xmlns="http://schemas.openxmlformats.org/spreadsheetml/2006/main" count="27190" uniqueCount="799">
  <si>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</si>
  <si>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</si>
  <si>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</si>
  <si>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</si>
  <si>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</si>
  <si>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</si>
  <si>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</si>
  <si>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</si>
  <si>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</si>
  <si>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</si>
  <si>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</si>
  <si>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</si>
  <si>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</si>
  <si>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</si>
  <si>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</si>
  <si>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</si>
  <si>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</si>
  <si>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</si>
  <si>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</si>
  <si>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</si>
  <si>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</si>
  <si>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</si>
  <si>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</si>
  <si>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</si>
  <si>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</si>
  <si>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</si>
  <si>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</si>
  <si>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</si>
  <si>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</si>
  <si>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</si>
  <si>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</si>
  <si>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</si>
  <si>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</si>
  <si>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</si>
  <si>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</si>
  <si>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</si>
  <si>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</si>
  <si>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</si>
  <si>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</si>
  <si>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</si>
  <si>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</si>
  <si>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</si>
  <si>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</si>
  <si>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</si>
  <si>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</si>
  <si>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</si>
  <si>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</si>
  <si>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</si>
  <si>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</si>
  <si>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</si>
  <si>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</si>
  <si>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</si>
  <si>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</si>
  <si>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</si>
  <si>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</si>
  <si>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</si>
  <si>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</si>
  <si>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</si>
  <si>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</si>
  <si>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</si>
  <si>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</si>
  <si>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</si>
  <si>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</si>
  <si>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</si>
  <si>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</si>
  <si>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</si>
  <si>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</si>
  <si>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</si>
  <si>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</si>
  <si>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</si>
  <si>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</si>
  <si>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</si>
  <si>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</si>
  <si>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</si>
  <si>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</si>
  <si>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</si>
  <si>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</si>
  <si>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</si>
  <si>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</si>
  <si>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</si>
  <si>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</si>
  <si>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</si>
  <si>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</si>
  <si>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</si>
  <si>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</si>
  <si>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</si>
  <si>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</si>
  <si>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</si>
  <si>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</si>
  <si>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</si>
  <si>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</si>
  <si>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</si>
  <si>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</si>
  <si>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</si>
  <si>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</si>
  <si>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</si>
  <si>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</si>
  <si>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</si>
  <si>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</si>
  <si>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</si>
  <si>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</si>
  <si>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</si>
  <si>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</si>
  <si>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</si>
  <si>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</si>
  <si>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</si>
  <si>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</si>
  <si>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</si>
  <si>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</si>
  <si>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</si>
  <si>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</si>
  <si>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</si>
  <si>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</si>
  <si>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</si>
  <si>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</si>
  <si>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</si>
  <si>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</si>
  <si>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</si>
  <si>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</si>
  <si>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</si>
  <si>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</si>
  <si>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</si>
  <si>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</si>
  <si>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</si>
  <si>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</si>
  <si>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</si>
  <si>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</si>
  <si>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</si>
  <si>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</si>
  <si>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</si>
  <si>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</si>
  <si>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</si>
  <si>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</si>
  <si>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</si>
  <si>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</si>
  <si>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</si>
  <si>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</si>
  <si>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</si>
  <si>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</si>
  <si>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</si>
  <si>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</si>
  <si>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</si>
  <si>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</si>
  <si>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</si>
  <si>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</si>
  <si>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</si>
  <si>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</si>
  <si>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</si>
  <si>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</si>
  <si>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</si>
  <si>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</si>
  <si>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</si>
  <si>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</si>
  <si>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</si>
  <si>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</si>
  <si>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</si>
  <si>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</si>
  <si>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</si>
  <si>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</si>
  <si>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</si>
  <si>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</si>
  <si>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</si>
  <si>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</si>
  <si>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</si>
  <si>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</si>
  <si>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</si>
  <si>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</si>
  <si>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</si>
  <si>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</si>
  <si>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</si>
  <si>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</si>
  <si>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</si>
  <si>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</si>
  <si>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</si>
  <si>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</si>
  <si>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</si>
  <si>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</si>
  <si>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</si>
  <si>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</si>
  <si>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</si>
  <si>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</si>
  <si>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</si>
  <si>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</si>
  <si>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</si>
  <si>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</si>
  <si>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</si>
  <si>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</si>
  <si>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</si>
  <si>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</si>
  <si>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</si>
  <si>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</si>
  <si>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</si>
  <si>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</si>
  <si>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</si>
  <si>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</si>
  <si>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</si>
  <si>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</si>
  <si>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</si>
  <si>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</si>
  <si>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</si>
  <si>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</si>
  <si>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</si>
  <si>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</si>
  <si>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</si>
  <si>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</si>
  <si>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</si>
  <si>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</si>
  <si>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</si>
  <si>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</si>
  <si>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</si>
  <si>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</si>
  <si>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</si>
  <si>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</si>
  <si>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</si>
  <si>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</si>
  <si>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</si>
  <si>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</si>
  <si>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</si>
  <si>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</si>
  <si>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</si>
  <si>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</si>
  <si>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</si>
  <si>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</si>
  <si>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</si>
  <si>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</si>
  <si>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</si>
  <si>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</si>
  <si>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</si>
  <si>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</si>
  <si>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</si>
  <si>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</si>
  <si>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</si>
  <si>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</si>
  <si>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</si>
  <si>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</si>
  <si>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</si>
  <si>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</si>
  <si>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</si>
  <si>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</si>
  <si>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</si>
  <si>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</si>
  <si>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</si>
  <si>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</si>
  <si>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</si>
  <si>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</si>
  <si>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</si>
  <si>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</si>
  <si>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</si>
  <si>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</si>
  <si>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</si>
  <si>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</si>
  <si>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</si>
  <si>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</si>
  <si>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</si>
  <si>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</si>
  <si>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</si>
  <si>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</si>
  <si>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</si>
  <si>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</si>
  <si>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</si>
  <si>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</si>
  <si>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</si>
  <si>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</si>
  <si>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</si>
  <si>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</si>
  <si>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</si>
  <si>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</si>
  <si>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</si>
  <si>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</si>
  <si>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</si>
  <si>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</si>
  <si>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</si>
  <si>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</si>
  <si>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</si>
  <si>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</si>
  <si>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</si>
  <si>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</si>
  <si>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</si>
  <si>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</si>
  <si>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</si>
  <si>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</si>
  <si>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</si>
  <si>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</si>
  <si>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</si>
  <si>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</si>
  <si>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</si>
  <si>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</si>
  <si>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</si>
  <si>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</si>
  <si>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</si>
  <si>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</si>
  <si>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</si>
  <si>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</si>
  <si>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</si>
  <si>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</si>
  <si>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</si>
  <si>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</si>
  <si>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</si>
  <si>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</si>
  <si>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</si>
  <si>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</si>
  <si>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</si>
  <si>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</si>
  <si>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</si>
  <si>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</si>
  <si>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</si>
  <si>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</si>
  <si>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</si>
  <si>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</si>
  <si>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</si>
  <si>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</si>
  <si>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</si>
  <si>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</si>
  <si>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</si>
  <si>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</si>
  <si>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</si>
  <si>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</si>
  <si>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</si>
  <si>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</si>
  <si>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</si>
  <si>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</si>
  <si>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</si>
  <si>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</si>
  <si>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</si>
  <si>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</si>
  <si>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</si>
  <si>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</si>
  <si>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</si>
  <si>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</si>
  <si>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</si>
  <si>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</si>
  <si>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</si>
  <si>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</si>
  <si>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</si>
  <si>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</si>
  <si>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</si>
  <si>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</si>
  <si>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</si>
  <si>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</si>
  <si>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</si>
  <si>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</si>
  <si>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</si>
  <si>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</si>
  <si>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</si>
  <si>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</si>
  <si>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</si>
  <si>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</si>
  <si>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</si>
  <si>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</si>
  <si>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</si>
  <si>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</si>
  <si>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</si>
  <si>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</si>
  <si>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</si>
  <si>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</si>
  <si>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</si>
  <si>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</si>
  <si>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</si>
  <si>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</si>
  <si>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</si>
  <si>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</si>
  <si>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</si>
  <si>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</si>
  <si>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</si>
  <si>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</si>
  <si>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</si>
  <si>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</si>
  <si>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</si>
  <si>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</si>
  <si>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</si>
  <si>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</si>
  <si>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</si>
  <si>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</si>
  <si>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</si>
  <si>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</si>
  <si>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</si>
  <si>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</si>
  <si>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</si>
  <si>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</si>
  <si>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</si>
  <si>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</si>
  <si>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</si>
  <si>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</si>
  <si>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</si>
  <si>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</si>
  <si>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</si>
  <si>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</si>
  <si>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</si>
  <si>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</si>
  <si>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</si>
  <si>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</si>
  <si>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</si>
  <si>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</si>
  <si>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</si>
  <si>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</si>
  <si>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</si>
  <si>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</si>
  <si>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</si>
  <si>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</si>
  <si>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</si>
  <si>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</si>
  <si>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</si>
  <si>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</si>
  <si>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</si>
  <si>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</si>
  <si>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</si>
  <si>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</si>
  <si>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</si>
  <si>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</si>
  <si>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</si>
  <si>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</si>
  <si>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</si>
  <si>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</si>
  <si>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</si>
  <si>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</si>
  <si>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</si>
  <si>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</si>
  <si>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</si>
  <si>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</si>
  <si>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</si>
  <si>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</si>
  <si>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</si>
  <si>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</si>
  <si>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</si>
  <si>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</si>
  <si>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</si>
  <si>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</si>
  <si>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</si>
  <si>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</si>
  <si>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</si>
  <si>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</si>
  <si>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</si>
  <si>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</si>
  <si>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</si>
  <si>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</si>
  <si>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</si>
  <si>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</si>
  <si>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</si>
  <si>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</si>
  <si>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</si>
  <si>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</si>
  <si>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</si>
  <si>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</si>
  <si>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</si>
  <si>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</si>
  <si>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</si>
  <si>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</si>
  <si>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</si>
  <si>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</si>
  <si>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</si>
  <si>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</si>
  <si>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</si>
  <si>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</si>
  <si>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</si>
  <si>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</si>
  <si>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</si>
  <si>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</si>
  <si>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</si>
  <si>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</si>
  <si>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</si>
  <si>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</si>
  <si>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</si>
  <si>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</si>
  <si>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</si>
  <si>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</si>
  <si>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</si>
  <si>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</si>
  <si>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</si>
  <si>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</si>
  <si>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</si>
  <si>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</si>
  <si>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</si>
  <si>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</si>
  <si>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</si>
  <si>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</si>
  <si>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</si>
  <si>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</si>
  <si>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</si>
  <si>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</si>
  <si>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</si>
  <si>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</si>
  <si>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</si>
  <si>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</si>
  <si>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</si>
  <si>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</si>
  <si>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</si>
  <si>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</si>
  <si>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</si>
  <si>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</si>
  <si>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</si>
  <si>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</si>
  <si>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</si>
  <si>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</si>
  <si>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</si>
  <si>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</si>
  <si>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</si>
  <si>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</si>
  <si>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</si>
  <si>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</si>
  <si>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</si>
  <si>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</si>
  <si>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</si>
  <si>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</si>
  <si>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</si>
  <si>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</si>
  <si>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</si>
  <si>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</si>
  <si>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</si>
  <si>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</si>
  <si>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</si>
  <si>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</si>
  <si>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</si>
  <si>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</si>
  <si>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</si>
  <si>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</si>
  <si>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</si>
  <si>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</si>
  <si>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</si>
  <si>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</si>
  <si>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</si>
  <si>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</si>
  <si>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</si>
  <si>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</si>
  <si>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</si>
  <si>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</si>
  <si>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</si>
  <si>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</si>
  <si>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</si>
  <si>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</si>
  <si>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</si>
  <si>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</si>
  <si>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</si>
  <si>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</si>
  <si>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</si>
  <si>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</si>
  <si>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</si>
  <si>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</si>
  <si>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</si>
  <si>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</si>
  <si>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</si>
  <si>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</si>
  <si>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</si>
  <si>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</si>
  <si>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</si>
  <si>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</si>
  <si>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</si>
  <si>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</si>
  <si>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</si>
  <si>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</si>
  <si>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</si>
  <si>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</si>
  <si>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</si>
  <si>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</si>
  <si>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</si>
  <si>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</si>
  <si>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</si>
  <si>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</si>
  <si>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</si>
  <si>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</si>
  <si>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</si>
  <si>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</si>
  <si>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</si>
  <si>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</si>
  <si>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</si>
  <si>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</si>
  <si>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</si>
  <si>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</si>
  <si>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</si>
  <si>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</si>
  <si>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</si>
  <si>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</si>
  <si>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</si>
  <si>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</si>
  <si>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</si>
  <si>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</si>
  <si>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</si>
  <si>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</si>
  <si>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</si>
  <si>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</si>
  <si>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</si>
  <si>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</si>
  <si>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</si>
  <si>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</si>
  <si>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</si>
  <si>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</si>
  <si>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</si>
  <si>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</si>
  <si>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</si>
  <si>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</si>
  <si>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</si>
  <si>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</si>
  <si>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</si>
  <si>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</si>
  <si>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</si>
  <si>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</si>
  <si>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</si>
  <si>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</si>
  <si>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</si>
  <si>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</si>
  <si>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</si>
  <si>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</si>
  <si>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</si>
  <si>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</si>
  <si>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</si>
  <si>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</si>
  <si>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</si>
  <si>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</si>
  <si>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</si>
  <si>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</si>
  <si>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</si>
  <si>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</si>
  <si>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</si>
  <si>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</si>
  <si>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</si>
  <si>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</si>
  <si>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</si>
  <si>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</si>
  <si>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</si>
  <si>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</si>
  <si>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</si>
  <si>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</si>
  <si>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</si>
  <si>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</si>
  <si>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</si>
  <si>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</si>
  <si>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</si>
  <si>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</si>
  <si>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</si>
  <si>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</si>
  <si>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</si>
  <si>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</si>
  <si>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</si>
  <si>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</si>
  <si>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</si>
  <si>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</si>
  <si>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</si>
  <si>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</si>
  <si>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</si>
  <si>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</si>
  <si>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</si>
  <si>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</si>
  <si>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</si>
  <si>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</si>
  <si>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</si>
  <si>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</si>
  <si>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</si>
  <si>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</si>
  <si>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</si>
  <si>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</si>
  <si>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</si>
  <si>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</si>
  <si>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</si>
  <si>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</si>
  <si>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</si>
  <si>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</si>
  <si>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</si>
  <si>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</si>
  <si>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</si>
  <si>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</si>
  <si>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</si>
  <si>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</si>
  <si>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</si>
  <si>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</si>
  <si>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</si>
  <si>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</si>
  <si>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</si>
  <si>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</si>
  <si>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</si>
  <si>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</si>
  <si>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</si>
  <si>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</si>
  <si>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</si>
  <si>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</si>
  <si>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</si>
  <si>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</si>
  <si>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</si>
  <si>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</si>
  <si>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</si>
  <si>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</si>
  <si>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</si>
  <si>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</si>
  <si>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</si>
  <si>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</si>
  <si>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</si>
  <si>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</si>
  <si>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</si>
  <si>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</si>
  <si>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</si>
  <si>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</si>
  <si>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</si>
  <si>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</si>
  <si>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</si>
  <si>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</si>
  <si>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</si>
  <si>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</si>
  <si>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</si>
  <si>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</si>
  <si>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</si>
  <si>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</si>
  <si>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</si>
  <si>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</si>
  <si>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</si>
  <si>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</si>
  <si>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</si>
  <si>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</si>
  <si>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</si>
  <si>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</si>
  <si>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</si>
  <si>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</si>
  <si>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</si>
  <si>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</si>
  <si>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</si>
  <si>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</si>
  <si>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</si>
  <si>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</si>
  <si>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</si>
  <si>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</si>
  <si>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</si>
  <si>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</si>
  <si>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</si>
  <si>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</si>
  <si>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</si>
  <si>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</si>
  <si>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</si>
  <si>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</si>
  <si>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</si>
  <si>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</si>
  <si>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</si>
  <si>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</si>
  <si>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</si>
  <si>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</si>
  <si>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</si>
  <si>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</si>
  <si>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</si>
  <si>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ноябрь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</si>
  <si>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</si>
  <si>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</si>
  <si>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</si>
  <si>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</si>
  <si>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</si>
  <si>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</si>
  <si>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</si>
  <si>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</si>
  <si>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</si>
  <si>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 xml:space="preserve"> декабрь</t>
  </si>
  <si>
    <t>февраль, июль</t>
  </si>
  <si>
    <t>июль, сентябрь</t>
  </si>
  <si>
    <t>май, февраль</t>
  </si>
  <si>
    <t>апрель, март</t>
  </si>
  <si>
    <t>1 | 3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</si>
  <si>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</si>
  <si>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</si>
  <si>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</si>
  <si>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</si>
  <si>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</si>
  <si>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</si>
  <si>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</si>
  <si>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№ 6 по ул. Лесная за 2016 год</t>
  </si>
  <si>
    <t>ноя, дек, янв</t>
  </si>
  <si>
    <t>фев, ноя, дек</t>
  </si>
  <si>
    <t>авг, сен, ноя</t>
  </si>
  <si>
    <t xml:space="preserve"> январь</t>
  </si>
  <si>
    <t>ноябрь, декабрь</t>
  </si>
  <si>
    <t>январь, март</t>
  </si>
  <si>
    <t>январь, ноябрь</t>
  </si>
  <si>
    <t>декабрь, январь</t>
  </si>
  <si>
    <t>мар, апр, июл</t>
  </si>
  <si>
    <t>январь, декабрь</t>
  </si>
  <si>
    <t>янв, мар, апр, май, ноя</t>
  </si>
  <si>
    <t>36 | 1</t>
  </si>
  <si>
    <t>10 | 1</t>
  </si>
  <si>
    <t>9,6 | 24</t>
  </si>
  <si>
    <t>1,5 | 18</t>
  </si>
  <si>
    <t>3,3 | 3</t>
  </si>
  <si>
    <t>194 | 1</t>
  </si>
  <si>
    <t>3,75 | 1</t>
  </si>
  <si>
    <t>145,29 | 249</t>
  </si>
  <si>
    <t>145,29 | 33</t>
  </si>
  <si>
    <t>29,25 | 1</t>
  </si>
  <si>
    <t>145,29 | 2</t>
  </si>
  <si>
    <t>732 | 28</t>
  </si>
  <si>
    <t>366 | 22</t>
  </si>
  <si>
    <t>0,13176 | 6</t>
  </si>
  <si>
    <t>7,32 | 40</t>
  </si>
  <si>
    <t>7,32 | 10</t>
  </si>
  <si>
    <t>7,32 | 12</t>
  </si>
  <si>
    <t>732 | 32</t>
  </si>
  <si>
    <t>366 | 8</t>
  </si>
  <si>
    <t>5,4 | 1</t>
  </si>
  <si>
    <t>121 | 2</t>
  </si>
  <si>
    <t>3 | 122</t>
  </si>
  <si>
    <t>39 | 24</t>
  </si>
  <si>
    <t>732 | 74</t>
  </si>
  <si>
    <t>39 | 23</t>
  </si>
  <si>
    <t>3 | 127</t>
  </si>
  <si>
    <t>779 | 77</t>
  </si>
  <si>
    <t>779 | 2</t>
  </si>
  <si>
    <t>авг, июл, июн</t>
  </si>
  <si>
    <t>август, 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</si>
</sst>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757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114251.45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548358.03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528555.19999999995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528555.19999999995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528555.19999999995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134054.28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619301.35000000009</v>
      </c>
      <c r="G28" s="18">
        <f>и_ср_начисл-и_ср_стоимость_факт</f>
        <v>-70943.320000000065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343804.49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409632.82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397.94904647005882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745858.61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693064.79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192869.16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941734.48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941734.48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2733.8216385553105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28870.41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27167.47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8607.44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28870.41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28870.41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1958.1819789075569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334951.94000000006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330320.51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110593.45000000001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479571.74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479571.74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4584.1458319939684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323789.17000000004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317089.03000000003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97562.77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323789.17000000004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323789.17000000004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M119" sqref="M119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757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134543.52617196832</v>
      </c>
      <c r="F6" s="40"/>
      <c r="I6" s="27">
        <f>E6/1.18</f>
        <v>114019.93743387146</v>
      </c>
      <c r="J6" s="29">
        <f>[1]сумма!$Q$6</f>
        <v>12959.079134999998</v>
      </c>
      <c r="K6" s="29">
        <f>J6-I6</f>
        <v>-101060.85829887146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287.90110024863475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0.25419999999999998</v>
      </c>
      <c r="E8" s="48">
        <v>287.90110024863475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1419.8013504990827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7.3975999999999997</v>
      </c>
      <c r="E25" s="48">
        <v>915.52502050990404</v>
      </c>
      <c r="F25" s="49" t="s">
        <v>736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>
        <v>0.12</v>
      </c>
      <c r="E28" s="48">
        <v>504.27632998917863</v>
      </c>
      <c r="F28" s="49" t="s">
        <v>740</v>
      </c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>
        <v>8867.1299029234833</v>
      </c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>
        <v>89.45</v>
      </c>
      <c r="E37" s="35">
        <v>8867.1299029234833</v>
      </c>
      <c r="F37" s="33" t="s">
        <v>758</v>
      </c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7007.5378576762605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1.7332000000000001</v>
      </c>
      <c r="E43" s="48">
        <v>1593.9662709504523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11.708</v>
      </c>
      <c r="E44" s="48">
        <v>993.5923966841433</v>
      </c>
      <c r="F44" s="49" t="s">
        <v>741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84</v>
      </c>
      <c r="E45" s="48">
        <v>4351.4180673014116</v>
      </c>
      <c r="F45" s="49" t="s">
        <v>759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>
        <v>0.25</v>
      </c>
      <c r="E47" s="56">
        <v>68.56112274025368</v>
      </c>
      <c r="F47" s="49" t="s">
        <v>732</v>
      </c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27068.966618737995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>
        <v>11.25</v>
      </c>
      <c r="E91" s="35">
        <v>117.93207707252617</v>
      </c>
      <c r="F91" s="33" t="s">
        <v>740</v>
      </c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>
        <v>56</v>
      </c>
      <c r="E96" s="35">
        <v>26951.034541665471</v>
      </c>
      <c r="F96" s="33" t="s">
        <v>760</v>
      </c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915.60871964196394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7.3975999999999997</v>
      </c>
      <c r="E101" s="35">
        <v>915.60871964196394</v>
      </c>
      <c r="F101" s="33" t="s">
        <v>736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63475.325785553956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0.26419999999999999</v>
      </c>
      <c r="E106" s="56">
        <v>280.1888230802499</v>
      </c>
      <c r="F106" s="49" t="s">
        <v>741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>
        <v>1</v>
      </c>
      <c r="E107" s="56">
        <v>54649.521675825083</v>
      </c>
      <c r="F107" s="49" t="s">
        <v>761</v>
      </c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>
        <v>1</v>
      </c>
      <c r="E108" s="48">
        <v>4385.3532083205382</v>
      </c>
      <c r="F108" s="49" t="s">
        <v>761</v>
      </c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>
        <v>1</v>
      </c>
      <c r="E114" s="48">
        <v>4160.262078328089</v>
      </c>
      <c r="F114" s="49" t="s">
        <v>730</v>
      </c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25016.70560257302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0.26419999999999999</v>
      </c>
      <c r="E120" s="56">
        <v>284.52922092850372</v>
      </c>
      <c r="F120" s="49" t="s">
        <v>741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>
        <v>2</v>
      </c>
      <c r="E122" s="56">
        <v>81.762095003744676</v>
      </c>
      <c r="F122" s="49" t="s">
        <v>762</v>
      </c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>
        <v>1</v>
      </c>
      <c r="E125" s="48">
        <v>903.16744151218973</v>
      </c>
      <c r="F125" s="49" t="s">
        <v>761</v>
      </c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>
        <v>1</v>
      </c>
      <c r="E127" s="48">
        <v>86.906363321606278</v>
      </c>
      <c r="F127" s="49" t="s">
        <v>742</v>
      </c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3</v>
      </c>
      <c r="E138" s="48">
        <v>556.79851184669644</v>
      </c>
      <c r="F138" s="49" t="s">
        <v>763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>
        <v>2</v>
      </c>
      <c r="E147" s="48">
        <v>111.78616937554973</v>
      </c>
      <c r="F147" s="49" t="s">
        <v>737</v>
      </c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3</v>
      </c>
      <c r="E148" s="48">
        <v>116.24613741246063</v>
      </c>
      <c r="F148" s="49" t="s">
        <v>735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>
        <v>15</v>
      </c>
      <c r="E150" s="48">
        <v>764.7550097664074</v>
      </c>
      <c r="F150" s="49" t="s">
        <v>739</v>
      </c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>
        <v>1</v>
      </c>
      <c r="E151" s="48">
        <v>6292.483762604541</v>
      </c>
      <c r="F151" s="49" t="s">
        <v>761</v>
      </c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>
        <v>15</v>
      </c>
      <c r="E153" s="48">
        <v>694.21255832442409</v>
      </c>
      <c r="F153" s="49" t="s">
        <v>739</v>
      </c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>
        <v>1</v>
      </c>
      <c r="E155" s="48">
        <v>1806.406995507474</v>
      </c>
      <c r="F155" s="49" t="s">
        <v>761</v>
      </c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>
        <v>2</v>
      </c>
      <c r="E156" s="48">
        <v>6096.4569295490637</v>
      </c>
      <c r="F156" s="49" t="s">
        <v>730</v>
      </c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>
        <v>4</v>
      </c>
      <c r="E161" s="48">
        <v>5506.2575562535994</v>
      </c>
      <c r="F161" s="49" t="s">
        <v>734</v>
      </c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>
        <v>7.8</v>
      </c>
      <c r="E162" s="48">
        <v>1587.5255031682477</v>
      </c>
      <c r="F162" s="49" t="s">
        <v>739</v>
      </c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>
        <v>2</v>
      </c>
      <c r="E165" s="48">
        <v>127.41134799850957</v>
      </c>
      <c r="F165" s="49" t="s">
        <v>730</v>
      </c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484.5492341138945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>
        <v>2</v>
      </c>
      <c r="E172" s="48">
        <v>417.61079596857883</v>
      </c>
      <c r="F172" s="49" t="s">
        <v>742</v>
      </c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>
        <v>0.96000000000000008</v>
      </c>
      <c r="E194" s="48">
        <v>66.938438145315672</v>
      </c>
      <c r="F194" s="49" t="s">
        <v>742</v>
      </c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62097.562098683753</v>
      </c>
      <c r="F197" s="75"/>
      <c r="I197" s="27">
        <f>E197/1.18</f>
        <v>52625.052626003184</v>
      </c>
      <c r="J197" s="29">
        <f>[1]сумма!$Q$11</f>
        <v>31082.599499999997</v>
      </c>
      <c r="K197" s="29">
        <f>J197-I197</f>
        <v>-21542.453126003187</v>
      </c>
    </row>
    <row r="198" spans="1:11" ht="15" hidden="1" customHeight="1" outlineLevel="1" collapsed="1" x14ac:dyDescent="0.2">
      <c r="A198" s="66" t="s">
        <v>640</v>
      </c>
      <c r="B198" s="64"/>
      <c r="C198" s="76"/>
      <c r="D198" s="47"/>
      <c r="E198" s="63">
        <v>62097.562098683753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1.5851999999999995</v>
      </c>
      <c r="E199" s="35">
        <v>6249.3239531459722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7.0247999999999999</v>
      </c>
      <c r="E200" s="35">
        <v>11076.193113951276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7.8</v>
      </c>
      <c r="E202" s="35">
        <v>200.26810898182504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7.8</v>
      </c>
      <c r="E203" s="35">
        <v>4412.2475746178443</v>
      </c>
      <c r="F203" s="49" t="s">
        <v>737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>
        <v>1</v>
      </c>
      <c r="E207" s="35">
        <v>1624.203594896625</v>
      </c>
      <c r="F207" s="49" t="s">
        <v>739</v>
      </c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7.8</v>
      </c>
      <c r="E210" s="35">
        <v>9925.868113975368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75.0167</v>
      </c>
      <c r="E211" s="35">
        <v>25340.832921614681</v>
      </c>
      <c r="F211" s="49" t="s">
        <v>743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3</v>
      </c>
      <c r="E215" s="35">
        <v>623.08025309229834</v>
      </c>
      <c r="F215" s="49" t="s">
        <v>737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>
        <v>2</v>
      </c>
      <c r="E217" s="35">
        <v>1251.8199534328257</v>
      </c>
      <c r="F217" s="49" t="s">
        <v>743</v>
      </c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3</v>
      </c>
      <c r="E228" s="35">
        <v>556.79851184669644</v>
      </c>
      <c r="F228" s="49" t="s">
        <v>763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>
        <v>4.5</v>
      </c>
      <c r="E231" s="48">
        <v>836.92599912834316</v>
      </c>
      <c r="F231" s="49" t="s">
        <v>738</v>
      </c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14119.31083851045</v>
      </c>
      <c r="F232" s="33"/>
      <c r="I232" s="27">
        <f>E232/1.18</f>
        <v>11965.51765975462</v>
      </c>
      <c r="J232" s="29">
        <f>[1]сумма!$M$13</f>
        <v>4000.8600000000006</v>
      </c>
      <c r="K232" s="29">
        <f>J232-I232</f>
        <v>-7964.6576597546191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3113.2043777847289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3039.9198091567746</v>
      </c>
      <c r="F238" s="49" t="s">
        <v>718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740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>
        <v>11006.106460725721</v>
      </c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>
        <v>33</v>
      </c>
      <c r="E262" s="35">
        <v>11006.106460725721</v>
      </c>
      <c r="F262" s="33" t="s">
        <v>764</v>
      </c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23804.511360842916</v>
      </c>
      <c r="F266" s="75"/>
      <c r="I266" s="27">
        <f>E266/1.18</f>
        <v>20173.314712578744</v>
      </c>
      <c r="J266" s="29">
        <f>[1]сумма!$Q$15</f>
        <v>14033.079052204816</v>
      </c>
      <c r="K266" s="29">
        <f>J266-I266</f>
        <v>-6140.2356603739281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23804.511360842916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0.50539999999999996</v>
      </c>
      <c r="E268" s="35">
        <v>1555.0342175236915</v>
      </c>
      <c r="F268" s="33" t="s">
        <v>745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0.18</v>
      </c>
      <c r="E269" s="35">
        <v>623.25960837528396</v>
      </c>
      <c r="F269" s="33" t="s">
        <v>745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>
        <v>1</v>
      </c>
      <c r="E274" s="35">
        <v>56.099941114151697</v>
      </c>
      <c r="F274" s="33" t="s">
        <v>740</v>
      </c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3</v>
      </c>
      <c r="E278" s="35">
        <v>2807.5399150530261</v>
      </c>
      <c r="F278" s="33" t="s">
        <v>746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9</v>
      </c>
      <c r="E282" s="35">
        <v>10567.045775006267</v>
      </c>
      <c r="F282" s="33" t="s">
        <v>734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>
        <v>4</v>
      </c>
      <c r="E284" s="35">
        <v>1901.8852603216546</v>
      </c>
      <c r="F284" s="33" t="s">
        <v>765</v>
      </c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7</v>
      </c>
      <c r="E288" s="35">
        <v>174.40432809034189</v>
      </c>
      <c r="F288" s="33" t="s">
        <v>766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3.5</v>
      </c>
      <c r="E293" s="35">
        <v>451.09149497009514</v>
      </c>
      <c r="F293" s="33" t="s">
        <v>744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>
        <v>16</v>
      </c>
      <c r="E298" s="35">
        <v>349.69497374663888</v>
      </c>
      <c r="F298" s="33" t="s">
        <v>761</v>
      </c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>
        <v>4</v>
      </c>
      <c r="E302" s="35">
        <v>845.26557765497512</v>
      </c>
      <c r="F302" s="33" t="s">
        <v>761</v>
      </c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>
        <v>1</v>
      </c>
      <c r="E308" s="35">
        <v>110.82362935685985</v>
      </c>
      <c r="F308" s="33" t="s">
        <v>761</v>
      </c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>
        <v>1</v>
      </c>
      <c r="E309" s="35">
        <v>388.0989162678049</v>
      </c>
      <c r="F309" s="33" t="s">
        <v>743</v>
      </c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>
        <v>4</v>
      </c>
      <c r="E310" s="35">
        <v>573.49648869266457</v>
      </c>
      <c r="F310" s="33" t="s">
        <v>767</v>
      </c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>
        <v>2</v>
      </c>
      <c r="E312" s="35">
        <v>170.00252627406763</v>
      </c>
      <c r="F312" s="33" t="s">
        <v>740</v>
      </c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587.52184303416573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>
        <v>1</v>
      </c>
      <c r="E329" s="35">
        <v>173.47618762397738</v>
      </c>
      <c r="F329" s="33" t="s">
        <v>735</v>
      </c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>
        <v>1</v>
      </c>
      <c r="E333" s="35">
        <v>737.40146989429718</v>
      </c>
      <c r="F333" s="33" t="s">
        <v>761</v>
      </c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35</v>
      </c>
      <c r="E335" s="35">
        <v>1558.7293798750698</v>
      </c>
      <c r="F335" s="33" t="s">
        <v>768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>
        <v>1</v>
      </c>
      <c r="E336" s="35">
        <v>173.63982796788247</v>
      </c>
      <c r="F336" s="33" t="s">
        <v>761</v>
      </c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110180.52109716748</v>
      </c>
      <c r="F338" s="75"/>
      <c r="I338" s="27">
        <f>E338/1.18</f>
        <v>93373.322963701256</v>
      </c>
      <c r="J338" s="29">
        <f>[1]сумма!$Q$17</f>
        <v>27117.06</v>
      </c>
      <c r="K338" s="29">
        <f>J338-I338</f>
        <v>-66256.262963701258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110180.52109716748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769</v>
      </c>
      <c r="E340" s="84">
        <v>183.83916506033555</v>
      </c>
      <c r="F340" s="49" t="s">
        <v>743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770</v>
      </c>
      <c r="E342" s="48">
        <v>63.742867573115369</v>
      </c>
      <c r="F342" s="49" t="s">
        <v>735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771</v>
      </c>
      <c r="E343" s="84">
        <v>964.21400133108659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772</v>
      </c>
      <c r="E344" s="84">
        <v>140.41127254006636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773</v>
      </c>
      <c r="E345" s="84">
        <v>23.543370146588661</v>
      </c>
      <c r="F345" s="49" t="s">
        <v>747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774</v>
      </c>
      <c r="E346" s="48">
        <v>658.11431836883696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775</v>
      </c>
      <c r="E347" s="48">
        <v>11.837448677055752</v>
      </c>
      <c r="F347" s="49" t="s">
        <v>735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776</v>
      </c>
      <c r="E349" s="48">
        <v>82065.588056594221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777</v>
      </c>
      <c r="E351" s="48">
        <v>25051.568721215364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778</v>
      </c>
      <c r="E353" s="84">
        <v>335.20306688139488</v>
      </c>
      <c r="F353" s="49" t="s">
        <v>739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779</v>
      </c>
      <c r="E354" s="48">
        <v>682.45880877942841</v>
      </c>
      <c r="F354" s="49" t="s">
        <v>748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100939.6301984289</v>
      </c>
      <c r="F355" s="75"/>
      <c r="I355" s="27">
        <f>E355/1.18</f>
        <v>85542.059490193991</v>
      </c>
      <c r="J355" s="29">
        <f>[1]сумма!$Q$19</f>
        <v>27334.060541112922</v>
      </c>
      <c r="K355" s="29">
        <f>J355-I355</f>
        <v>-58207.998949081069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55768.503545565167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749</v>
      </c>
      <c r="E357" s="89">
        <v>79.95658515502204</v>
      </c>
      <c r="F357" s="49" t="s">
        <v>750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780</v>
      </c>
      <c r="E358" s="89">
        <v>10818.674798640419</v>
      </c>
      <c r="F358" s="49" t="s">
        <v>751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781</v>
      </c>
      <c r="E359" s="89">
        <v>18596.045977730166</v>
      </c>
      <c r="F359" s="49" t="s">
        <v>751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782</v>
      </c>
      <c r="E360" s="89">
        <v>139.7895075590493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783</v>
      </c>
      <c r="E361" s="89">
        <v>286.17832688415012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784</v>
      </c>
      <c r="E362" s="89">
        <v>484.47449040095449</v>
      </c>
      <c r="F362" s="49" t="s">
        <v>750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785</v>
      </c>
      <c r="E364" s="89">
        <v>1399.5810152505585</v>
      </c>
      <c r="F364" s="49" t="s">
        <v>752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786</v>
      </c>
      <c r="E365" s="89">
        <v>7055.992273902425</v>
      </c>
      <c r="F365" s="49" t="s">
        <v>753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787</v>
      </c>
      <c r="E366" s="89">
        <v>6811.4353670420005</v>
      </c>
      <c r="F366" s="49" t="s">
        <v>754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788</v>
      </c>
      <c r="E367" s="89">
        <v>474.41863753488991</v>
      </c>
      <c r="F367" s="49" t="s">
        <v>740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788</v>
      </c>
      <c r="E368" s="89">
        <v>692.75380202280724</v>
      </c>
      <c r="F368" s="49" t="s">
        <v>740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789</v>
      </c>
      <c r="E369" s="89">
        <v>1965.8534717118548</v>
      </c>
      <c r="F369" s="49" t="s">
        <v>755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790</v>
      </c>
      <c r="E370" s="89">
        <v>3214.6086509903112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791</v>
      </c>
      <c r="E371" s="89">
        <v>2923.6824249686506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4.7</v>
      </c>
      <c r="E373" s="89">
        <v>825.05821577192023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45171.126652863728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792</v>
      </c>
      <c r="E375" s="93">
        <v>15993.517122475698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793</v>
      </c>
      <c r="E377" s="95">
        <v>505.35144534048919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794</v>
      </c>
      <c r="E378" s="95">
        <v>3310.8746098781658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795</v>
      </c>
      <c r="E379" s="95">
        <v>17030.250443227334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796</v>
      </c>
      <c r="E380" s="95">
        <v>5962.666382859371</v>
      </c>
      <c r="F380" s="49" t="s">
        <v>756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796</v>
      </c>
      <c r="E382" s="95">
        <v>1060.7992378528488</v>
      </c>
      <c r="F382" s="49" t="s">
        <v>797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796</v>
      </c>
      <c r="E383" s="95">
        <v>546.17270774803296</v>
      </c>
      <c r="F383" s="49" t="s">
        <v>798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4.4000000000000004</v>
      </c>
      <c r="E385" s="95">
        <v>761.49470348179057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36487.458380712778</v>
      </c>
      <c r="F386" s="75"/>
      <c r="I386" s="27">
        <f>E386/1.18</f>
        <v>30921.574898909137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36487.458380712778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20817.755739130545</v>
      </c>
      <c r="F388" s="75"/>
      <c r="I388" s="27">
        <f>E388/1.18</f>
        <v>17642.165880619108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20817.755739130545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116311.05875674244</v>
      </c>
      <c r="F390" s="75"/>
      <c r="I390" s="27">
        <f>E390/1.18</f>
        <v>98568.693861646141</v>
      </c>
      <c r="J390" s="27">
        <f>SUM(I6:I390)</f>
        <v>524831.63952727767</v>
      </c>
      <c r="K390" s="27">
        <f>J390*1.01330668353499*1.18</f>
        <v>627542.18151506817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116311.05875674244</v>
      </c>
      <c r="F391" s="49" t="s">
        <v>731</v>
      </c>
      <c r="I391" s="27">
        <f>E6+E197+E232+E266+E338+E355+E386+E388+E390</f>
        <v>619301.33464218758</v>
      </c>
      <c r="J391" s="27">
        <f>I391-K391</f>
        <v>280137.55840346584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2017-05-18T02:14:00Z</dcterms:modified>
</cp:coreProperties>
</file>